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2_PMANAGER_NIBC\IV Hypotheek\"/>
    </mc:Choice>
  </mc:AlternateContent>
  <xr:revisionPtr revIDLastSave="0" documentId="13_ncr:1_{35955DFF-10F2-42A8-837C-94E0ED3DCB01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Huurinkomsten-lasten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C35" i="1"/>
  <c r="F24" i="1" l="1"/>
  <c r="L22" i="2" s="1"/>
  <c r="F22" i="1"/>
  <c r="L20" i="2" s="1"/>
  <c r="F20" i="1"/>
  <c r="F18" i="1"/>
  <c r="F16" i="1"/>
  <c r="L14" i="2" s="1"/>
  <c r="F14" i="1"/>
  <c r="F12" i="1"/>
  <c r="F10" i="1"/>
  <c r="L8" i="2" s="1"/>
  <c r="N22" i="2"/>
  <c r="H22" i="2"/>
  <c r="E22" i="2"/>
  <c r="C22" i="2"/>
  <c r="G22" i="2" s="1"/>
  <c r="N20" i="2"/>
  <c r="H20" i="2"/>
  <c r="E20" i="2"/>
  <c r="C20" i="2"/>
  <c r="G20" i="2" s="1"/>
  <c r="N18" i="2"/>
  <c r="L18" i="2"/>
  <c r="H18" i="2"/>
  <c r="E18" i="2"/>
  <c r="C18" i="2"/>
  <c r="G18" i="2" s="1"/>
  <c r="N16" i="2"/>
  <c r="L16" i="2"/>
  <c r="H16" i="2"/>
  <c r="E16" i="2"/>
  <c r="C16" i="2"/>
  <c r="G16" i="2" s="1"/>
  <c r="N14" i="2"/>
  <c r="H14" i="2"/>
  <c r="E14" i="2"/>
  <c r="C14" i="2"/>
  <c r="G14" i="2" s="1"/>
  <c r="N12" i="2"/>
  <c r="L12" i="2"/>
  <c r="H12" i="2"/>
  <c r="E12" i="2"/>
  <c r="C12" i="2"/>
  <c r="G12" i="2" s="1"/>
  <c r="N10" i="2"/>
  <c r="L10" i="2"/>
  <c r="H10" i="2"/>
  <c r="E10" i="2"/>
  <c r="C10" i="2"/>
  <c r="G10" i="2" s="1"/>
  <c r="N8" i="2"/>
  <c r="H8" i="2"/>
  <c r="E8" i="2"/>
  <c r="C8" i="2"/>
  <c r="G8" i="2" s="1"/>
  <c r="N6" i="2"/>
  <c r="L6" i="2"/>
  <c r="H6" i="2"/>
  <c r="E6" i="2"/>
  <c r="C6" i="2"/>
  <c r="L4" i="2"/>
  <c r="H4" i="2"/>
  <c r="G6" i="2" l="1"/>
  <c r="J18" i="2"/>
  <c r="Q8" i="2"/>
  <c r="J22" i="2"/>
  <c r="Q18" i="2"/>
  <c r="Q10" i="2"/>
  <c r="Q22" i="2"/>
  <c r="Q20" i="2"/>
  <c r="Q16" i="2"/>
  <c r="Q14" i="2"/>
  <c r="J14" i="2"/>
  <c r="Q12" i="2"/>
  <c r="J10" i="2"/>
  <c r="Q6" i="2"/>
  <c r="J6" i="2"/>
  <c r="J20" i="2"/>
  <c r="J16" i="2"/>
  <c r="J12" i="2"/>
  <c r="J8" i="2"/>
  <c r="N4" i="2"/>
  <c r="E29" i="2" l="1"/>
  <c r="E4" i="2"/>
  <c r="C4" i="2"/>
  <c r="R26" i="1"/>
  <c r="H31" i="1" s="1"/>
  <c r="N26" i="1"/>
  <c r="L26" i="1"/>
  <c r="J26" i="1"/>
  <c r="D26" i="1"/>
  <c r="I27" i="1" l="1"/>
  <c r="G4" i="2"/>
  <c r="J4" i="2" s="1"/>
  <c r="C24" i="2"/>
  <c r="E24" i="2"/>
  <c r="F26" i="1"/>
  <c r="H28" i="1" s="1"/>
  <c r="J24" i="2" l="1"/>
  <c r="H30" i="1" s="1"/>
  <c r="G24" i="2"/>
  <c r="Q4" i="2"/>
  <c r="L24" i="2"/>
  <c r="Q24" i="2" l="1"/>
  <c r="H29" i="1" s="1"/>
  <c r="H32" i="1" l="1"/>
  <c r="I32" i="1" s="1"/>
  <c r="I33" i="1" l="1"/>
  <c r="H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Arjan</author>
  </authors>
  <commentList>
    <comment ref="B29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NIBC:
Op basis van de opgegeven ingangsdatum van het huurcontract wordt berekend hoe lang de huurcontract(en) lopen. Aan de hand hiervan wordt de afslag bepaald waarbij het uitgangspunt is:
- Loopt het huurcontract langer dan 1 jaar = 80% van de huuropbrengsten
- Loopt het huurcontract korter dan 1 jaar = 50% van de huuropbrengsten
</t>
        </r>
      </text>
    </comment>
  </commentList>
</comments>
</file>

<file path=xl/sharedStrings.xml><?xml version="1.0" encoding="utf-8"?>
<sst xmlns="http://schemas.openxmlformats.org/spreadsheetml/2006/main" count="38" uniqueCount="37">
  <si>
    <t>Adres pand</t>
  </si>
  <si>
    <t xml:space="preserve">Kale huur p/mnd </t>
  </si>
  <si>
    <t>Kale huur p/j</t>
  </si>
  <si>
    <t>Ingangs-datum huur</t>
  </si>
  <si>
    <t>Hoofdsom hypotheek</t>
  </si>
  <si>
    <t>Pand II</t>
  </si>
  <si>
    <t>Pand III</t>
  </si>
  <si>
    <t xml:space="preserve"> </t>
  </si>
  <si>
    <t>Pand IV</t>
  </si>
  <si>
    <t>Pand V</t>
  </si>
  <si>
    <t>Pand VI</t>
  </si>
  <si>
    <t>Pand VII</t>
  </si>
  <si>
    <t>Pand VIII</t>
  </si>
  <si>
    <t>Pand IX</t>
  </si>
  <si>
    <t>Pand X</t>
  </si>
  <si>
    <t>TOTAAL</t>
  </si>
  <si>
    <t>Totale huurinkomsten</t>
  </si>
  <si>
    <t>Resteert</t>
  </si>
  <si>
    <t>Hoofdsom</t>
  </si>
  <si>
    <t>Duur huur</t>
  </si>
  <si>
    <t>Huur</t>
  </si>
  <si>
    <t>Rentebedrag</t>
  </si>
  <si>
    <t>Rente%</t>
  </si>
  <si>
    <t xml:space="preserve">Berekende </t>
  </si>
  <si>
    <t>rentelasten</t>
  </si>
  <si>
    <t>Berekende huuropbrengsten</t>
  </si>
  <si>
    <t>Afslag (berekend obv duur huurcontracten)</t>
  </si>
  <si>
    <t>Rente (berekend adhv duur en rentevastperiode)</t>
  </si>
  <si>
    <t>Datum:</t>
  </si>
  <si>
    <t>Opgesteld door:</t>
  </si>
  <si>
    <t>Datum rente-herziening</t>
  </si>
  <si>
    <t>Rente p/j</t>
  </si>
  <si>
    <t>Let op: aan dit overzicht kunnen geen rechten worden ontleend</t>
  </si>
  <si>
    <t>Aflossing p/j premie p/j  erfpacht p/j</t>
  </si>
  <si>
    <t>Aflossing / premie/ erfpacht (p/j)</t>
  </si>
  <si>
    <t>0-01-00</t>
  </si>
  <si>
    <t>Pand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</si>
</sst>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€&quot;\ * #,##0_ ;_ &quot;€&quot;\ * \-#,##0_ ;_ &quot;€&quot;\ * &quot;-&quot;_ ;_ @_ "/>
    <numFmt numFmtId="164" formatCode="_(&quot;€&quot;* #,##0_);_(&quot;€&quot;* \(#,##0\);_(&quot;€&quot;* &quot;-&quot;_);_(@_)"/>
    <numFmt numFmtId="165" formatCode="[$-413]mmm/yy;@"/>
    <numFmt numFmtId="166" formatCode="d/mm/yy;@"/>
    <numFmt numFmtId="167" formatCode="[$-413]d\ mmmm\ yyyy;@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 wrapText="1"/>
      <protection hidden="1"/>
    </xf>
    <xf numFmtId="166" fontId="0" fillId="0" borderId="0" xfId="0" applyNumberFormat="1" applyProtection="1">
      <protection hidden="1"/>
    </xf>
    <xf numFmtId="164" fontId="0" fillId="0" borderId="0" xfId="0" applyNumberFormat="1"/>
    <xf numFmtId="10" fontId="0" fillId="0" borderId="0" xfId="0" applyNumberFormat="1"/>
    <xf numFmtId="164" fontId="0" fillId="0" borderId="1" xfId="0" applyNumberFormat="1" applyBorder="1" applyProtection="1">
      <protection hidden="1"/>
    </xf>
    <xf numFmtId="42" fontId="0" fillId="0" borderId="0" xfId="0" applyNumberFormat="1" applyProtection="1">
      <protection hidden="1"/>
    </xf>
    <xf numFmtId="10" fontId="0" fillId="0" borderId="0" xfId="0" applyNumberFormat="1" applyProtection="1">
      <protection hidden="1"/>
    </xf>
    <xf numFmtId="164" fontId="0" fillId="0" borderId="0" xfId="0" applyNumberForma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166" fontId="0" fillId="0" borderId="0" xfId="0" applyNumberFormat="1" applyAlignment="1" applyProtection="1">
      <alignment horizontal="center"/>
      <protection locked="0" hidden="1"/>
    </xf>
    <xf numFmtId="165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locked="0" hidden="1"/>
    </xf>
    <xf numFmtId="164" fontId="0" fillId="0" borderId="0" xfId="0" applyNumberForma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locked="0" hidden="1"/>
    </xf>
    <xf numFmtId="0" fontId="0" fillId="2" borderId="0" xfId="0" applyFill="1" applyProtection="1">
      <protection hidden="1"/>
    </xf>
    <xf numFmtId="164" fontId="0" fillId="2" borderId="0" xfId="0" applyNumberFormat="1" applyFill="1" applyProtection="1">
      <protection hidden="1"/>
    </xf>
    <xf numFmtId="165" fontId="0" fillId="2" borderId="0" xfId="0" applyNumberFormat="1" applyFill="1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Protection="1">
      <protection locked="0" hidden="1"/>
    </xf>
    <xf numFmtId="0" fontId="0" fillId="0" borderId="0" xfId="0" applyProtection="1">
      <protection locked="0"/>
    </xf>
    <xf numFmtId="167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hidden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A5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129496</xdr:colOff>
      <xdr:row>1</xdr:row>
      <xdr:rowOff>151784</xdr:rowOff>
    </xdr:from>
    <xdr:to>
      <xdr:col>17</xdr:col>
      <xdr:colOff>380422</xdr:colOff>
      <xdr:row>2</xdr:row>
      <xdr:rowOff>49847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6561EF3-681D-441C-AAFA-432570BF2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3951" y="244148"/>
          <a:ext cx="2347581" cy="379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8"/>
  <sheetViews>
    <sheetView showGridLines="0" tabSelected="1" zoomScale="55" zoomScaleNormal="55" workbookViewId="0">
      <selection activeCell="D6" sqref="D6"/>
    </sheetView>
  </sheetViews>
  <sheetFormatPr defaultColWidth="9.109375" defaultRowHeight="14.4" x14ac:dyDescent="0.3"/>
  <cols>
    <col min="1" max="1" width="1.33203125" style="1" customWidth="1"/>
    <col min="2" max="3" width="15.77734375" style="1" customWidth="1"/>
    <col min="4" max="6" width="15.77734375" style="2" customWidth="1"/>
    <col min="7" max="7" width="15.77734375" style="1" customWidth="1"/>
    <col min="8" max="8" width="15.77734375" style="3" customWidth="1"/>
    <col min="9" max="9" width="15.77734375" style="1" customWidth="1"/>
    <col min="10" max="10" width="15.77734375" style="2" customWidth="1"/>
    <col min="11" max="11" width="15.77734375" style="1" customWidth="1"/>
    <col min="12" max="12" width="15.77734375" style="2" customWidth="1"/>
    <col min="13" max="13" width="15.77734375" style="1" customWidth="1"/>
    <col min="14" max="16" width="15.77734375" style="2" customWidth="1"/>
    <col min="17" max="18" width="15.77734375" style="1" customWidth="1"/>
    <col min="19" max="19" width="1.33203125" style="1" customWidth="1"/>
    <col min="20" max="16384" width="9.109375" style="1"/>
  </cols>
  <sheetData>
    <row r="1" spans="1:19" ht="7.5" customHeight="1" x14ac:dyDescent="0.3">
      <c r="A1" s="25"/>
      <c r="B1" s="25"/>
      <c r="C1" s="25"/>
      <c r="D1" s="26"/>
      <c r="E1" s="26"/>
      <c r="F1" s="26"/>
      <c r="G1" s="25"/>
      <c r="H1" s="27"/>
      <c r="I1" s="25"/>
      <c r="J1" s="26"/>
      <c r="K1" s="25"/>
      <c r="L1" s="26"/>
      <c r="M1" s="25"/>
      <c r="N1" s="26"/>
      <c r="O1" s="26"/>
      <c r="P1" s="26"/>
      <c r="Q1" s="25"/>
      <c r="R1" s="25"/>
      <c r="S1" s="25"/>
    </row>
    <row r="2" spans="1:19" ht="36.75" customHeight="1" x14ac:dyDescent="0.3">
      <c r="A2" s="25"/>
      <c r="R2" s="5"/>
      <c r="S2" s="25"/>
    </row>
    <row r="3" spans="1:19" ht="4.5" customHeight="1" x14ac:dyDescent="0.3">
      <c r="A3" s="25"/>
      <c r="S3" s="25"/>
    </row>
    <row r="4" spans="1:19" s="4" customFormat="1" ht="59.25" customHeight="1" x14ac:dyDescent="0.3">
      <c r="A4" s="28"/>
      <c r="B4" s="4" t="s">
        <v>0</v>
      </c>
      <c r="D4" s="5" t="s">
        <v>1</v>
      </c>
      <c r="E4" s="5"/>
      <c r="F4" s="5" t="s">
        <v>2</v>
      </c>
      <c r="G4" s="5"/>
      <c r="H4" s="5" t="s">
        <v>3</v>
      </c>
      <c r="I4" s="5"/>
      <c r="K4" s="5"/>
      <c r="L4" s="5" t="s">
        <v>4</v>
      </c>
      <c r="M4" s="5"/>
      <c r="N4" s="5" t="s">
        <v>31</v>
      </c>
      <c r="O4" s="5"/>
      <c r="P4" s="5" t="s">
        <v>30</v>
      </c>
      <c r="Q4" s="5"/>
      <c r="R4" s="5" t="s">
        <v>33</v>
      </c>
      <c r="S4" s="28"/>
    </row>
    <row r="5" spans="1:19" x14ac:dyDescent="0.3">
      <c r="A5" s="25"/>
      <c r="R5" s="2"/>
      <c r="S5" s="25"/>
    </row>
    <row r="6" spans="1:19" x14ac:dyDescent="0.3">
      <c r="A6" s="25"/>
      <c r="B6" s="24" t="s">
        <v>36</v>
      </c>
      <c r="C6" s="18"/>
      <c r="D6" s="19">
        <v>0</v>
      </c>
      <c r="E6" s="20"/>
      <c r="F6" s="20">
        <f>D6*12</f>
        <v>0</v>
      </c>
      <c r="G6" s="18"/>
      <c r="H6" s="16">
        <v>43831</v>
      </c>
      <c r="I6" s="18"/>
      <c r="J6" s="19">
        <v>0</v>
      </c>
      <c r="K6" s="18"/>
      <c r="L6" s="19">
        <v>0</v>
      </c>
      <c r="M6" s="18"/>
      <c r="N6" s="19">
        <v>0</v>
      </c>
      <c r="O6" s="20"/>
      <c r="P6" s="16" t="s">
        <v>35</v>
      </c>
      <c r="Q6" s="18"/>
      <c r="R6" s="19">
        <v>0</v>
      </c>
      <c r="S6" s="25"/>
    </row>
    <row r="7" spans="1:19" x14ac:dyDescent="0.3">
      <c r="A7" s="25"/>
      <c r="B7" s="15"/>
      <c r="C7" s="18"/>
      <c r="D7" s="20"/>
      <c r="E7" s="20"/>
      <c r="F7" s="20"/>
      <c r="G7" s="18"/>
      <c r="H7" s="17"/>
      <c r="I7" s="18"/>
      <c r="J7" s="20"/>
      <c r="K7" s="18"/>
      <c r="L7" s="20"/>
      <c r="M7" s="18"/>
      <c r="N7" s="20"/>
      <c r="O7" s="20"/>
      <c r="P7" s="17"/>
      <c r="Q7" s="18"/>
      <c r="R7" s="20"/>
      <c r="S7" s="25"/>
    </row>
    <row r="8" spans="1:19" x14ac:dyDescent="0.3">
      <c r="A8" s="25"/>
      <c r="B8" s="24" t="s">
        <v>5</v>
      </c>
      <c r="C8" s="18"/>
      <c r="D8" s="19">
        <v>0</v>
      </c>
      <c r="E8" s="20"/>
      <c r="F8" s="20">
        <v>0</v>
      </c>
      <c r="G8" s="18"/>
      <c r="H8" s="16">
        <v>0</v>
      </c>
      <c r="I8" s="18"/>
      <c r="J8" s="19">
        <v>0</v>
      </c>
      <c r="K8" s="18"/>
      <c r="L8" s="19">
        <v>0</v>
      </c>
      <c r="M8" s="18"/>
      <c r="N8" s="19">
        <v>0</v>
      </c>
      <c r="O8" s="20"/>
      <c r="P8" s="16">
        <v>0</v>
      </c>
      <c r="Q8" s="18"/>
      <c r="R8" s="19">
        <v>0</v>
      </c>
      <c r="S8" s="25"/>
    </row>
    <row r="9" spans="1:19" x14ac:dyDescent="0.3">
      <c r="A9" s="25"/>
      <c r="B9" s="15"/>
      <c r="C9" s="18"/>
      <c r="D9" s="20"/>
      <c r="E9" s="20"/>
      <c r="F9" s="20"/>
      <c r="G9" s="18"/>
      <c r="H9" s="17"/>
      <c r="I9" s="18"/>
      <c r="J9" s="20"/>
      <c r="K9" s="18"/>
      <c r="L9" s="20"/>
      <c r="M9" s="18"/>
      <c r="N9" s="20"/>
      <c r="O9" s="20"/>
      <c r="P9" s="17"/>
      <c r="Q9" s="18"/>
      <c r="R9" s="20"/>
      <c r="S9" s="25"/>
    </row>
    <row r="10" spans="1:19" x14ac:dyDescent="0.3">
      <c r="A10" s="25"/>
      <c r="B10" s="24" t="s">
        <v>6</v>
      </c>
      <c r="C10" s="18" t="s">
        <v>7</v>
      </c>
      <c r="D10" s="19">
        <v>0</v>
      </c>
      <c r="E10" s="20"/>
      <c r="F10" s="20">
        <f>D10*12</f>
        <v>0</v>
      </c>
      <c r="G10" s="18"/>
      <c r="H10" s="16">
        <v>0</v>
      </c>
      <c r="I10" s="18"/>
      <c r="J10" s="19">
        <v>0</v>
      </c>
      <c r="K10" s="18"/>
      <c r="L10" s="19">
        <v>0</v>
      </c>
      <c r="M10" s="18"/>
      <c r="N10" s="19">
        <v>0</v>
      </c>
      <c r="O10" s="20"/>
      <c r="P10" s="16">
        <v>0</v>
      </c>
      <c r="Q10" s="18"/>
      <c r="R10" s="19">
        <v>0</v>
      </c>
      <c r="S10" s="25"/>
    </row>
    <row r="11" spans="1:19" x14ac:dyDescent="0.3">
      <c r="A11" s="25"/>
      <c r="B11" s="15"/>
      <c r="C11" s="18"/>
      <c r="D11" s="20"/>
      <c r="E11" s="20"/>
      <c r="F11" s="20"/>
      <c r="G11" s="18"/>
      <c r="H11" s="17"/>
      <c r="I11" s="18"/>
      <c r="J11" s="20"/>
      <c r="K11" s="18"/>
      <c r="L11" s="20"/>
      <c r="M11" s="18"/>
      <c r="N11" s="20"/>
      <c r="O11" s="20"/>
      <c r="P11" s="17"/>
      <c r="Q11" s="18"/>
      <c r="R11" s="20"/>
      <c r="S11" s="25"/>
    </row>
    <row r="12" spans="1:19" x14ac:dyDescent="0.3">
      <c r="A12" s="25"/>
      <c r="B12" s="24" t="s">
        <v>8</v>
      </c>
      <c r="C12" s="18"/>
      <c r="D12" s="19">
        <v>0</v>
      </c>
      <c r="E12" s="20"/>
      <c r="F12" s="20">
        <f>D12*12</f>
        <v>0</v>
      </c>
      <c r="G12" s="18"/>
      <c r="H12" s="16">
        <v>0</v>
      </c>
      <c r="I12" s="18"/>
      <c r="J12" s="19">
        <v>0</v>
      </c>
      <c r="K12" s="18"/>
      <c r="L12" s="19">
        <v>0</v>
      </c>
      <c r="M12" s="18"/>
      <c r="N12" s="19">
        <v>0</v>
      </c>
      <c r="O12" s="20"/>
      <c r="P12" s="16">
        <v>0</v>
      </c>
      <c r="Q12" s="18"/>
      <c r="R12" s="19">
        <v>0</v>
      </c>
      <c r="S12" s="25"/>
    </row>
    <row r="13" spans="1:19" x14ac:dyDescent="0.3">
      <c r="A13" s="25"/>
      <c r="B13" s="15"/>
      <c r="C13" s="18"/>
      <c r="D13" s="20"/>
      <c r="E13" s="20"/>
      <c r="F13" s="20"/>
      <c r="G13" s="18"/>
      <c r="H13" s="17"/>
      <c r="I13" s="18"/>
      <c r="J13" s="20"/>
      <c r="K13" s="18"/>
      <c r="L13" s="20"/>
      <c r="M13" s="18"/>
      <c r="N13" s="20"/>
      <c r="O13" s="20"/>
      <c r="P13" s="17"/>
      <c r="Q13" s="18"/>
      <c r="R13" s="20"/>
      <c r="S13" s="25"/>
    </row>
    <row r="14" spans="1:19" x14ac:dyDescent="0.3">
      <c r="A14" s="25"/>
      <c r="B14" s="24" t="s">
        <v>9</v>
      </c>
      <c r="C14" s="18"/>
      <c r="D14" s="19">
        <v>0</v>
      </c>
      <c r="E14" s="20"/>
      <c r="F14" s="20">
        <f>D14*12</f>
        <v>0</v>
      </c>
      <c r="G14" s="18"/>
      <c r="H14" s="16">
        <v>0</v>
      </c>
      <c r="I14" s="18"/>
      <c r="J14" s="19">
        <v>0</v>
      </c>
      <c r="K14" s="18"/>
      <c r="L14" s="19">
        <v>0</v>
      </c>
      <c r="M14" s="18"/>
      <c r="N14" s="19">
        <v>0</v>
      </c>
      <c r="O14" s="20"/>
      <c r="P14" s="16">
        <v>0</v>
      </c>
      <c r="Q14" s="18"/>
      <c r="R14" s="19">
        <v>0</v>
      </c>
      <c r="S14" s="25"/>
    </row>
    <row r="15" spans="1:19" x14ac:dyDescent="0.3">
      <c r="A15" s="25"/>
      <c r="B15" s="15"/>
      <c r="C15" s="18"/>
      <c r="D15" s="20"/>
      <c r="E15" s="20"/>
      <c r="F15" s="20"/>
      <c r="G15" s="18"/>
      <c r="H15" s="17"/>
      <c r="I15" s="18"/>
      <c r="J15" s="20"/>
      <c r="K15" s="18"/>
      <c r="L15" s="20"/>
      <c r="M15" s="18"/>
      <c r="N15" s="20"/>
      <c r="O15" s="20"/>
      <c r="P15" s="17"/>
      <c r="Q15" s="18"/>
      <c r="R15" s="20"/>
      <c r="S15" s="25"/>
    </row>
    <row r="16" spans="1:19" x14ac:dyDescent="0.3">
      <c r="A16" s="25"/>
      <c r="B16" s="24" t="s">
        <v>10</v>
      </c>
      <c r="C16" s="18"/>
      <c r="D16" s="19">
        <v>0</v>
      </c>
      <c r="E16" s="20"/>
      <c r="F16" s="20">
        <f>D16*12</f>
        <v>0</v>
      </c>
      <c r="G16" s="18"/>
      <c r="H16" s="16">
        <v>0</v>
      </c>
      <c r="I16" s="18"/>
      <c r="J16" s="19">
        <v>0</v>
      </c>
      <c r="K16" s="18"/>
      <c r="L16" s="19">
        <v>0</v>
      </c>
      <c r="M16" s="18"/>
      <c r="N16" s="19">
        <v>0</v>
      </c>
      <c r="O16" s="20"/>
      <c r="P16" s="16">
        <v>0</v>
      </c>
      <c r="Q16" s="18"/>
      <c r="R16" s="19">
        <v>0</v>
      </c>
      <c r="S16" s="25"/>
    </row>
    <row r="17" spans="1:19" x14ac:dyDescent="0.3">
      <c r="A17" s="25"/>
      <c r="B17" s="15"/>
      <c r="C17" s="18"/>
      <c r="D17" s="20"/>
      <c r="E17" s="20"/>
      <c r="F17" s="20"/>
      <c r="G17" s="18"/>
      <c r="H17" s="17"/>
      <c r="I17" s="18"/>
      <c r="J17" s="20"/>
      <c r="K17" s="18"/>
      <c r="L17" s="20"/>
      <c r="M17" s="18"/>
      <c r="N17" s="20"/>
      <c r="O17" s="20"/>
      <c r="P17" s="17"/>
      <c r="Q17" s="18"/>
      <c r="R17" s="20"/>
      <c r="S17" s="25"/>
    </row>
    <row r="18" spans="1:19" x14ac:dyDescent="0.3">
      <c r="A18" s="25"/>
      <c r="B18" s="24" t="s">
        <v>11</v>
      </c>
      <c r="C18" s="18"/>
      <c r="D18" s="19">
        <v>0</v>
      </c>
      <c r="E18" s="20"/>
      <c r="F18" s="20">
        <f>D18*12</f>
        <v>0</v>
      </c>
      <c r="G18" s="18"/>
      <c r="H18" s="16">
        <v>0</v>
      </c>
      <c r="I18" s="18"/>
      <c r="J18" s="19">
        <v>0</v>
      </c>
      <c r="K18" s="18"/>
      <c r="L18" s="19">
        <v>0</v>
      </c>
      <c r="M18" s="18"/>
      <c r="N18" s="19">
        <v>0</v>
      </c>
      <c r="O18" s="20"/>
      <c r="P18" s="16">
        <v>0</v>
      </c>
      <c r="Q18" s="18"/>
      <c r="R18" s="19">
        <v>0</v>
      </c>
      <c r="S18" s="25"/>
    </row>
    <row r="19" spans="1:19" x14ac:dyDescent="0.3">
      <c r="A19" s="25"/>
      <c r="B19" s="15"/>
      <c r="C19" s="18"/>
      <c r="D19" s="20"/>
      <c r="E19" s="20"/>
      <c r="F19" s="20"/>
      <c r="G19" s="18"/>
      <c r="H19" s="17"/>
      <c r="I19" s="18"/>
      <c r="J19" s="20"/>
      <c r="K19" s="18"/>
      <c r="L19" s="20"/>
      <c r="M19" s="18"/>
      <c r="N19" s="20"/>
      <c r="O19" s="20"/>
      <c r="P19" s="17"/>
      <c r="Q19" s="18"/>
      <c r="R19" s="20"/>
      <c r="S19" s="25"/>
    </row>
    <row r="20" spans="1:19" x14ac:dyDescent="0.3">
      <c r="A20" s="25"/>
      <c r="B20" s="24" t="s">
        <v>12</v>
      </c>
      <c r="C20" s="18"/>
      <c r="D20" s="19">
        <v>0</v>
      </c>
      <c r="E20" s="20"/>
      <c r="F20" s="20">
        <f>D20*12</f>
        <v>0</v>
      </c>
      <c r="G20" s="18"/>
      <c r="H20" s="16">
        <v>0</v>
      </c>
      <c r="I20" s="18"/>
      <c r="J20" s="19">
        <v>0</v>
      </c>
      <c r="K20" s="18"/>
      <c r="L20" s="19">
        <v>0</v>
      </c>
      <c r="M20" s="18"/>
      <c r="N20" s="19">
        <v>0</v>
      </c>
      <c r="O20" s="20"/>
      <c r="P20" s="16">
        <v>0</v>
      </c>
      <c r="Q20" s="18"/>
      <c r="R20" s="19">
        <v>0</v>
      </c>
      <c r="S20" s="25"/>
    </row>
    <row r="21" spans="1:19" x14ac:dyDescent="0.3">
      <c r="A21" s="25"/>
      <c r="B21" s="15"/>
      <c r="C21" s="18"/>
      <c r="D21" s="20"/>
      <c r="E21" s="20"/>
      <c r="F21" s="20"/>
      <c r="G21" s="18"/>
      <c r="H21" s="17"/>
      <c r="I21" s="18"/>
      <c r="J21" s="20"/>
      <c r="K21" s="18"/>
      <c r="L21" s="20"/>
      <c r="M21" s="18"/>
      <c r="N21" s="20"/>
      <c r="O21" s="20"/>
      <c r="P21" s="17"/>
      <c r="Q21" s="18"/>
      <c r="R21" s="20"/>
      <c r="S21" s="25"/>
    </row>
    <row r="22" spans="1:19" x14ac:dyDescent="0.3">
      <c r="A22" s="25"/>
      <c r="B22" s="24" t="s">
        <v>13</v>
      </c>
      <c r="C22" s="18"/>
      <c r="D22" s="19">
        <v>0</v>
      </c>
      <c r="E22" s="20"/>
      <c r="F22" s="20">
        <f>D22*12</f>
        <v>0</v>
      </c>
      <c r="G22" s="18"/>
      <c r="H22" s="16">
        <v>0</v>
      </c>
      <c r="I22" s="18"/>
      <c r="J22" s="19">
        <v>0</v>
      </c>
      <c r="K22" s="18"/>
      <c r="L22" s="19">
        <v>0</v>
      </c>
      <c r="M22" s="18"/>
      <c r="N22" s="19">
        <v>0</v>
      </c>
      <c r="O22" s="20"/>
      <c r="P22" s="16">
        <v>0</v>
      </c>
      <c r="Q22" s="18"/>
      <c r="R22" s="19">
        <v>0</v>
      </c>
      <c r="S22" s="25"/>
    </row>
    <row r="23" spans="1:19" x14ac:dyDescent="0.3">
      <c r="A23" s="25"/>
      <c r="B23" s="15"/>
      <c r="C23" s="18"/>
      <c r="D23" s="20"/>
      <c r="E23" s="20"/>
      <c r="F23" s="20"/>
      <c r="G23" s="18"/>
      <c r="H23" s="17"/>
      <c r="I23" s="18"/>
      <c r="J23" s="20"/>
      <c r="K23" s="18"/>
      <c r="L23" s="20"/>
      <c r="M23" s="18"/>
      <c r="N23" s="20"/>
      <c r="O23" s="20"/>
      <c r="P23" s="17"/>
      <c r="Q23" s="18"/>
      <c r="R23" s="20"/>
      <c r="S23" s="25"/>
    </row>
    <row r="24" spans="1:19" x14ac:dyDescent="0.3">
      <c r="A24" s="25"/>
      <c r="B24" s="24" t="s">
        <v>14</v>
      </c>
      <c r="C24" s="18"/>
      <c r="D24" s="19">
        <v>0</v>
      </c>
      <c r="E24" s="20"/>
      <c r="F24" s="20">
        <f>D24*12</f>
        <v>0</v>
      </c>
      <c r="G24" s="18"/>
      <c r="H24" s="16">
        <v>0</v>
      </c>
      <c r="I24" s="18"/>
      <c r="J24" s="19">
        <v>0</v>
      </c>
      <c r="K24" s="18"/>
      <c r="L24" s="19">
        <v>0</v>
      </c>
      <c r="M24" s="18"/>
      <c r="N24" s="19">
        <v>0</v>
      </c>
      <c r="O24" s="20"/>
      <c r="P24" s="16">
        <v>0</v>
      </c>
      <c r="Q24" s="18"/>
      <c r="R24" s="19">
        <v>0</v>
      </c>
      <c r="S24" s="25"/>
    </row>
    <row r="25" spans="1:19" x14ac:dyDescent="0.3">
      <c r="A25" s="25"/>
      <c r="B25" s="15"/>
      <c r="C25" s="18"/>
      <c r="D25" s="20"/>
      <c r="E25" s="20"/>
      <c r="F25" s="20"/>
      <c r="G25" s="18"/>
      <c r="H25" s="17"/>
      <c r="I25" s="18"/>
      <c r="J25" s="20"/>
      <c r="K25" s="18"/>
      <c r="L25" s="20"/>
      <c r="M25" s="18"/>
      <c r="N25" s="20"/>
      <c r="O25" s="20"/>
      <c r="P25" s="20"/>
      <c r="Q25" s="18"/>
      <c r="R25" s="20"/>
      <c r="S25" s="25"/>
    </row>
    <row r="26" spans="1:19" s="13" customFormat="1" ht="13.2" x14ac:dyDescent="0.25">
      <c r="A26" s="29"/>
      <c r="B26" s="21" t="s">
        <v>15</v>
      </c>
      <c r="C26" s="21"/>
      <c r="D26" s="22">
        <f>D6+D8+D10+D12+D14+D16+D18+D20+D22+D24</f>
        <v>0</v>
      </c>
      <c r="E26" s="22"/>
      <c r="F26" s="22">
        <f>F6+F8+F10+F12+F14+F16+F18+F20+F22+F24</f>
        <v>0</v>
      </c>
      <c r="G26" s="21"/>
      <c r="H26" s="23"/>
      <c r="I26" s="21"/>
      <c r="J26" s="22">
        <f>J6+J8+J10+J12+J14+J16+J18+J20+J22+J24</f>
        <v>0</v>
      </c>
      <c r="K26" s="22"/>
      <c r="L26" s="22">
        <f t="shared" ref="L26:N26" si="0">L6+L8+L10+L12+L14+L16+L18+L20+L22+L24</f>
        <v>0</v>
      </c>
      <c r="M26" s="22"/>
      <c r="N26" s="22">
        <f t="shared" si="0"/>
        <v>0</v>
      </c>
      <c r="O26" s="22"/>
      <c r="P26" s="22"/>
      <c r="Q26" s="22"/>
      <c r="R26" s="22">
        <f>R6+R8+R10+R12+R14+R16+R18+R20+R22+R24</f>
        <v>0</v>
      </c>
      <c r="S26" s="29"/>
    </row>
    <row r="27" spans="1:19" x14ac:dyDescent="0.3">
      <c r="A27" s="25"/>
      <c r="I27" s="14" t="str">
        <f>IF(L26&gt;(J26*70%),"LET OP: De uitstaande hypotheeksom is groter dan 70 % van de totale marktwaarde","")</f>
        <v/>
      </c>
      <c r="S27" s="25"/>
    </row>
    <row r="28" spans="1:19" x14ac:dyDescent="0.3">
      <c r="A28" s="25"/>
      <c r="B28" s="36" t="s">
        <v>16</v>
      </c>
      <c r="C28" s="36"/>
      <c r="D28" s="36"/>
      <c r="E28" s="36"/>
      <c r="F28" s="36"/>
      <c r="H28" s="2">
        <f>F26</f>
        <v>0</v>
      </c>
      <c r="S28" s="25"/>
    </row>
    <row r="29" spans="1:19" x14ac:dyDescent="0.3">
      <c r="A29" s="25"/>
      <c r="B29" s="36" t="s">
        <v>26</v>
      </c>
      <c r="C29" s="36"/>
      <c r="D29" s="36"/>
      <c r="E29" s="36"/>
      <c r="F29" s="36"/>
      <c r="H29" s="2">
        <f ca="1">Sheet2!L24-Sheet2!Q24</f>
        <v>0</v>
      </c>
      <c r="J29" s="11"/>
      <c r="S29" s="25"/>
    </row>
    <row r="30" spans="1:19" x14ac:dyDescent="0.3">
      <c r="A30" s="25"/>
      <c r="B30" s="36" t="s">
        <v>27</v>
      </c>
      <c r="C30" s="36"/>
      <c r="D30" s="36"/>
      <c r="E30" s="36"/>
      <c r="F30" s="36"/>
      <c r="H30" s="2" t="e">
        <f ca="1">Sheet2!J24</f>
        <v>#VALUE!</v>
      </c>
      <c r="S30" s="25"/>
    </row>
    <row r="31" spans="1:19" x14ac:dyDescent="0.3">
      <c r="A31" s="25"/>
      <c r="B31" s="36" t="s">
        <v>34</v>
      </c>
      <c r="C31" s="36"/>
      <c r="D31" s="36"/>
      <c r="E31" s="36"/>
      <c r="F31" s="36"/>
      <c r="H31" s="9">
        <f>'Huurinkomsten-lasten'!R26</f>
        <v>0</v>
      </c>
      <c r="S31" s="25"/>
    </row>
    <row r="32" spans="1:19" x14ac:dyDescent="0.3">
      <c r="A32" s="25"/>
      <c r="B32" s="36" t="s">
        <v>17</v>
      </c>
      <c r="C32" s="36"/>
      <c r="D32" s="36"/>
      <c r="E32" s="36"/>
      <c r="F32" s="36"/>
      <c r="H32" s="10" t="e">
        <f ca="1">H28-H29-H30-H31</f>
        <v>#VALUE!</v>
      </c>
      <c r="I32" s="2" t="e">
        <f ca="1">IF(H32&lt;0,"LET OP: de berekende lasten zijn hoger dan de opbrengsten","Lasten zijn lager dan de opbrengsten,bedrag wordt NIET meegenomen in het inkomen")</f>
        <v>#VALUE!</v>
      </c>
      <c r="S32" s="25"/>
    </row>
    <row r="33" spans="1:19" x14ac:dyDescent="0.3">
      <c r="A33" s="25"/>
      <c r="B33" s="36"/>
      <c r="C33" s="36"/>
      <c r="D33" s="36"/>
      <c r="E33" s="36"/>
      <c r="F33" s="36"/>
      <c r="H33" s="10" t="e">
        <f ca="1">IF(H32&gt;0,"",-H32/12)</f>
        <v>#VALUE!</v>
      </c>
      <c r="I33" s="1" t="e">
        <f ca="1">IF(H32&gt;0,"","=&gt; Breng dit bedrag in mindering op de toegestane maandlast ")</f>
        <v>#VALUE!</v>
      </c>
      <c r="S33" s="25"/>
    </row>
    <row r="34" spans="1:19" ht="12" customHeight="1" x14ac:dyDescent="0.3">
      <c r="A34" s="25"/>
      <c r="H34" s="2"/>
      <c r="N34" s="6"/>
      <c r="O34" s="6"/>
      <c r="P34" s="6"/>
      <c r="S34" s="25"/>
    </row>
    <row r="35" spans="1:19" ht="12" customHeight="1" x14ac:dyDescent="0.3">
      <c r="A35" s="25"/>
      <c r="B35" s="12" t="s">
        <v>28</v>
      </c>
      <c r="C35" s="34">
        <f ca="1">TODAY()</f>
        <v>45442</v>
      </c>
      <c r="D35" s="35"/>
      <c r="E35" s="35"/>
      <c r="F35" s="35"/>
      <c r="H35" s="2"/>
      <c r="S35" s="25"/>
    </row>
    <row r="36" spans="1:19" ht="12" customHeight="1" x14ac:dyDescent="0.3">
      <c r="A36" s="25"/>
      <c r="B36" s="12" t="s">
        <v>29</v>
      </c>
      <c r="C36" s="32"/>
      <c r="D36" s="33"/>
      <c r="E36" s="33"/>
      <c r="F36" s="33"/>
      <c r="G36" s="33"/>
      <c r="H36" s="33"/>
      <c r="S36" s="25"/>
    </row>
    <row r="37" spans="1:19" ht="12" customHeight="1" x14ac:dyDescent="0.3">
      <c r="A37" s="25"/>
      <c r="B37" s="30" t="s">
        <v>32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25"/>
    </row>
    <row r="38" spans="1:19" ht="7.5" customHeight="1" x14ac:dyDescent="0.3">
      <c r="A38" s="25"/>
      <c r="B38" s="25"/>
      <c r="C38" s="25"/>
      <c r="D38" s="26"/>
      <c r="E38" s="26"/>
      <c r="F38" s="26"/>
      <c r="G38" s="25"/>
      <c r="H38" s="27"/>
      <c r="I38" s="25"/>
      <c r="J38" s="26"/>
      <c r="K38" s="25"/>
      <c r="L38" s="26"/>
      <c r="M38" s="25"/>
      <c r="N38" s="26"/>
      <c r="O38" s="26"/>
      <c r="P38" s="26"/>
      <c r="Q38" s="25"/>
      <c r="R38" s="25"/>
      <c r="S38" s="25"/>
    </row>
  </sheetData>
  <sheetProtection algorithmName="SHA-512" hashValue="GVegAStLfQEYFfOeiGWihVQF+br6ndk7MBtnHDYk5z6dZ6N7nqhKLD05C0WbeIOU9l/Yu+hHsKbCdNTrLWkf4A==" saltValue="B39cvLM7ujaYxjUqsNCsOw==" spinCount="100000" sheet="1" selectLockedCells="1"/>
  <mergeCells count="9">
    <mergeCell ref="B37:R37"/>
    <mergeCell ref="C36:H36"/>
    <mergeCell ref="C35:F35"/>
    <mergeCell ref="B29:F29"/>
    <mergeCell ref="B28:F28"/>
    <mergeCell ref="B31:F31"/>
    <mergeCell ref="B32:F32"/>
    <mergeCell ref="B33:F33"/>
    <mergeCell ref="B30:F30"/>
  </mergeCells>
  <pageMargins left="0.19685039370078741" right="0.11811023622047245" top="0.15748031496062992" bottom="0.19685039370078741" header="0.31496062992125984" footer="0.51181102362204722"/>
  <pageSetup paperSize="9" orientation="landscape" r:id="rId1"/>
  <headerFooter>
    <oddFooter>&amp;CVersie 201701 Aan deze berekening kunnen geen rechten worden ontleend</oddFooter>
  </headerFooter>
  <ignoredErrors>
    <ignoredError sqref="F7 F25:F26 F9:F24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29"/>
  <sheetViews>
    <sheetView workbookViewId="0">
      <selection activeCell="J11" sqref="J11"/>
    </sheetView>
  </sheetViews>
  <sheetFormatPr defaultRowHeight="14.4" x14ac:dyDescent="0.3"/>
  <cols>
    <col min="3" max="3" width="13.109375" customWidth="1"/>
    <col min="10" max="10" width="10.88671875" bestFit="1" customWidth="1"/>
    <col min="12" max="12" width="9.5546875" bestFit="1" customWidth="1"/>
    <col min="14" max="14" width="10.6640625" customWidth="1"/>
    <col min="15" max="15" width="4.44140625" customWidth="1"/>
    <col min="16" max="16" width="12" customWidth="1"/>
    <col min="17" max="17" width="13.6640625" customWidth="1"/>
  </cols>
  <sheetData>
    <row r="1" spans="1:17" x14ac:dyDescent="0.3">
      <c r="J1" t="s">
        <v>23</v>
      </c>
      <c r="Q1" t="s">
        <v>25</v>
      </c>
    </row>
    <row r="2" spans="1:17" x14ac:dyDescent="0.3">
      <c r="C2" t="s">
        <v>18</v>
      </c>
      <c r="E2" t="s">
        <v>21</v>
      </c>
      <c r="G2" t="s">
        <v>22</v>
      </c>
      <c r="J2" t="s">
        <v>24</v>
      </c>
      <c r="L2" t="s">
        <v>20</v>
      </c>
      <c r="N2" t="s">
        <v>19</v>
      </c>
    </row>
    <row r="4" spans="1:17" x14ac:dyDescent="0.3">
      <c r="A4">
        <v>1</v>
      </c>
      <c r="C4" s="7">
        <f>'Huurinkomsten-lasten'!L6</f>
        <v>0</v>
      </c>
      <c r="E4" s="7">
        <f>'Huurinkomsten-lasten'!N6</f>
        <v>0</v>
      </c>
      <c r="G4" s="8">
        <f>IF(C4=0,0,E4/C4)</f>
        <v>0</v>
      </c>
      <c r="H4" t="e">
        <f ca="1">YEARFRAC('Huurinkomsten-lasten'!P6,TODAY())</f>
        <v>#VALUE!</v>
      </c>
      <c r="J4" s="7" t="e">
        <f ca="1">IF(H4&gt;10,E4,IF(AND(G4&lt;5%,C4*5%),(C4*5%),E4))</f>
        <v>#VALUE!</v>
      </c>
      <c r="L4" s="7">
        <f>'Huurinkomsten-lasten'!F6</f>
        <v>0</v>
      </c>
      <c r="N4">
        <f ca="1">YEARFRAC('Huurinkomsten-lasten'!H6,TODAY())</f>
        <v>4.4138888888888888</v>
      </c>
      <c r="Q4" s="7">
        <f ca="1">IF(N4&gt;1,L4*80%,L4*50%)</f>
        <v>0</v>
      </c>
    </row>
    <row r="5" spans="1:17" x14ac:dyDescent="0.3">
      <c r="C5" s="7"/>
      <c r="E5" s="7"/>
      <c r="G5" s="8"/>
      <c r="H5" s="8"/>
      <c r="J5" s="7"/>
      <c r="L5" s="7"/>
      <c r="Q5" s="7"/>
    </row>
    <row r="6" spans="1:17" x14ac:dyDescent="0.3">
      <c r="A6">
        <v>1</v>
      </c>
      <c r="C6" s="7">
        <f>'Huurinkomsten-lasten'!L8</f>
        <v>0</v>
      </c>
      <c r="E6" s="7">
        <f>'Huurinkomsten-lasten'!N8</f>
        <v>0</v>
      </c>
      <c r="G6" s="8">
        <f t="shared" ref="G6:G22" si="0">IF(C6=0,0,E6/C6)</f>
        <v>0</v>
      </c>
      <c r="H6">
        <f ca="1">YEARFRAC('Huurinkomsten-lasten'!P8,TODAY())</f>
        <v>124.41666666666667</v>
      </c>
      <c r="J6" s="7">
        <f ca="1">IF(H6&gt;10,E6,IF(AND(G6&lt;5%,C6*5%),(C6*5%),E6))</f>
        <v>0</v>
      </c>
      <c r="L6" s="7">
        <f>'Huurinkomsten-lasten'!F8</f>
        <v>0</v>
      </c>
      <c r="N6">
        <f ca="1">YEARFRAC('Huurinkomsten-lasten'!H8,TODAY())</f>
        <v>124.41666666666667</v>
      </c>
      <c r="Q6" s="7">
        <f ca="1">IF(N6&gt;1,L6*80%,L6*50%)</f>
        <v>0</v>
      </c>
    </row>
    <row r="7" spans="1:17" x14ac:dyDescent="0.3">
      <c r="C7" s="7"/>
      <c r="E7" s="7"/>
      <c r="G7" s="8"/>
      <c r="H7" s="8"/>
      <c r="J7" s="7"/>
      <c r="L7" s="7"/>
      <c r="Q7" s="7"/>
    </row>
    <row r="8" spans="1:17" x14ac:dyDescent="0.3">
      <c r="A8">
        <v>1</v>
      </c>
      <c r="C8" s="7">
        <f>'Huurinkomsten-lasten'!L10</f>
        <v>0</v>
      </c>
      <c r="E8" s="7">
        <f>'Huurinkomsten-lasten'!N10</f>
        <v>0</v>
      </c>
      <c r="G8" s="8">
        <f t="shared" si="0"/>
        <v>0</v>
      </c>
      <c r="H8">
        <f ca="1">YEARFRAC('Huurinkomsten-lasten'!P10,TODAY())</f>
        <v>124.41666666666667</v>
      </c>
      <c r="J8" s="7">
        <f ca="1">IF(H8&gt;10,E8,IF(AND(G8&lt;5%,C8*5%),(C8*5%),E8))</f>
        <v>0</v>
      </c>
      <c r="L8" s="7">
        <f>'Huurinkomsten-lasten'!F10</f>
        <v>0</v>
      </c>
      <c r="N8">
        <f ca="1">YEARFRAC('Huurinkomsten-lasten'!H10,TODAY())</f>
        <v>124.41666666666667</v>
      </c>
      <c r="Q8" s="7">
        <f ca="1">IF(N8&gt;1,L8*80%,L8*50%)</f>
        <v>0</v>
      </c>
    </row>
    <row r="9" spans="1:17" x14ac:dyDescent="0.3">
      <c r="C9" s="7"/>
      <c r="E9" s="7"/>
      <c r="G9" s="8"/>
      <c r="H9" s="8"/>
      <c r="J9" s="7"/>
      <c r="L9" s="7"/>
      <c r="Q9" s="7"/>
    </row>
    <row r="10" spans="1:17" x14ac:dyDescent="0.3">
      <c r="A10">
        <v>1</v>
      </c>
      <c r="C10" s="7">
        <f>'Huurinkomsten-lasten'!L12</f>
        <v>0</v>
      </c>
      <c r="E10" s="7">
        <f>'Huurinkomsten-lasten'!N12</f>
        <v>0</v>
      </c>
      <c r="G10" s="8">
        <f t="shared" si="0"/>
        <v>0</v>
      </c>
      <c r="H10">
        <f ca="1">YEARFRAC('Huurinkomsten-lasten'!P12,TODAY())</f>
        <v>124.41666666666667</v>
      </c>
      <c r="J10" s="7">
        <f ca="1">IF(H10&gt;10,E10,IF(AND(G10&lt;5%,C10*5%),(C10*5%),E10))</f>
        <v>0</v>
      </c>
      <c r="L10" s="7">
        <f>'Huurinkomsten-lasten'!F12</f>
        <v>0</v>
      </c>
      <c r="N10">
        <f ca="1">YEARFRAC('Huurinkomsten-lasten'!H12,TODAY())</f>
        <v>124.41666666666667</v>
      </c>
      <c r="Q10" s="7">
        <f ca="1">IF(N10&gt;1,L10*80%,L10*50%)</f>
        <v>0</v>
      </c>
    </row>
    <row r="11" spans="1:17" x14ac:dyDescent="0.3">
      <c r="C11" s="7"/>
      <c r="E11" s="7"/>
      <c r="G11" s="8"/>
      <c r="H11" s="8"/>
      <c r="J11" s="7"/>
      <c r="L11" s="7"/>
      <c r="Q11" s="7"/>
    </row>
    <row r="12" spans="1:17" x14ac:dyDescent="0.3">
      <c r="A12">
        <v>1</v>
      </c>
      <c r="C12" s="7">
        <f>'Huurinkomsten-lasten'!L14</f>
        <v>0</v>
      </c>
      <c r="E12" s="7">
        <f>'Huurinkomsten-lasten'!N14</f>
        <v>0</v>
      </c>
      <c r="G12" s="8">
        <f t="shared" si="0"/>
        <v>0</v>
      </c>
      <c r="H12">
        <f ca="1">YEARFRAC('Huurinkomsten-lasten'!P14,TODAY())</f>
        <v>124.41666666666667</v>
      </c>
      <c r="J12" s="7">
        <f ca="1">IF(H12&gt;10,E12,IF(AND(G12&lt;5%,C12*5%),(C12*5%),E12))</f>
        <v>0</v>
      </c>
      <c r="L12" s="7">
        <f>'Huurinkomsten-lasten'!F14</f>
        <v>0</v>
      </c>
      <c r="N12">
        <f ca="1">YEARFRAC('Huurinkomsten-lasten'!H14,TODAY())</f>
        <v>124.41666666666667</v>
      </c>
      <c r="Q12" s="7">
        <f ca="1">IF(N12&gt;1,L12*80%,L12*50%)</f>
        <v>0</v>
      </c>
    </row>
    <row r="13" spans="1:17" x14ac:dyDescent="0.3">
      <c r="C13" s="7"/>
      <c r="E13" s="7"/>
      <c r="G13" s="8"/>
      <c r="H13" s="8"/>
      <c r="J13" s="7"/>
      <c r="L13" s="7"/>
      <c r="Q13" s="7"/>
    </row>
    <row r="14" spans="1:17" x14ac:dyDescent="0.3">
      <c r="A14">
        <v>1</v>
      </c>
      <c r="C14" s="7">
        <f>'Huurinkomsten-lasten'!L16</f>
        <v>0</v>
      </c>
      <c r="E14" s="7">
        <f>'Huurinkomsten-lasten'!N16</f>
        <v>0</v>
      </c>
      <c r="G14" s="8">
        <f t="shared" si="0"/>
        <v>0</v>
      </c>
      <c r="H14">
        <f ca="1">YEARFRAC('Huurinkomsten-lasten'!P16,TODAY())</f>
        <v>124.41666666666667</v>
      </c>
      <c r="J14" s="7">
        <f ca="1">IF(H14&gt;10,E14,IF(AND(G14&lt;5%,C14*5%),(C14*5%),E14))</f>
        <v>0</v>
      </c>
      <c r="L14" s="7">
        <f>'Huurinkomsten-lasten'!F16</f>
        <v>0</v>
      </c>
      <c r="N14">
        <f ca="1">YEARFRAC('Huurinkomsten-lasten'!H16,TODAY())</f>
        <v>124.41666666666667</v>
      </c>
      <c r="Q14" s="7">
        <f ca="1">IF(N14&gt;1,L14*80%,L14*50%)</f>
        <v>0</v>
      </c>
    </row>
    <row r="15" spans="1:17" x14ac:dyDescent="0.3">
      <c r="C15" s="7"/>
      <c r="E15" s="7"/>
      <c r="G15" s="8"/>
      <c r="H15" s="8"/>
      <c r="J15" s="7"/>
      <c r="L15" s="7"/>
      <c r="Q15" s="7"/>
    </row>
    <row r="16" spans="1:17" x14ac:dyDescent="0.3">
      <c r="A16">
        <v>1</v>
      </c>
      <c r="C16" s="7">
        <f>'Huurinkomsten-lasten'!L18</f>
        <v>0</v>
      </c>
      <c r="E16" s="7">
        <f>'Huurinkomsten-lasten'!N18</f>
        <v>0</v>
      </c>
      <c r="G16" s="8">
        <f t="shared" si="0"/>
        <v>0</v>
      </c>
      <c r="H16">
        <f ca="1">YEARFRAC('Huurinkomsten-lasten'!P18,TODAY())</f>
        <v>124.41666666666667</v>
      </c>
      <c r="J16" s="7">
        <f ca="1">IF(H16&gt;10,E16,IF(AND(G16&lt;5%,C16*5%),(C16*5%),E16))</f>
        <v>0</v>
      </c>
      <c r="L16" s="7">
        <f>'Huurinkomsten-lasten'!F18</f>
        <v>0</v>
      </c>
      <c r="N16">
        <f ca="1">YEARFRAC('Huurinkomsten-lasten'!H18,TODAY())</f>
        <v>124.41666666666667</v>
      </c>
      <c r="Q16" s="7">
        <f ca="1">IF(N16&gt;1,L16*80%,L16*50%)</f>
        <v>0</v>
      </c>
    </row>
    <row r="17" spans="1:17" x14ac:dyDescent="0.3">
      <c r="C17" s="7"/>
      <c r="E17" s="7"/>
      <c r="G17" s="8"/>
      <c r="H17" s="8"/>
      <c r="J17" s="7"/>
      <c r="L17" s="7"/>
      <c r="Q17" s="7"/>
    </row>
    <row r="18" spans="1:17" x14ac:dyDescent="0.3">
      <c r="A18">
        <v>1</v>
      </c>
      <c r="C18" s="7">
        <f>'Huurinkomsten-lasten'!L20</f>
        <v>0</v>
      </c>
      <c r="E18" s="7">
        <f>'Huurinkomsten-lasten'!N20</f>
        <v>0</v>
      </c>
      <c r="G18" s="8">
        <f t="shared" si="0"/>
        <v>0</v>
      </c>
      <c r="H18">
        <f ca="1">YEARFRAC('Huurinkomsten-lasten'!P20,TODAY())</f>
        <v>124.41666666666667</v>
      </c>
      <c r="J18" s="7">
        <f ca="1">IF(H18&gt;10,E18,IF(AND(G18&lt;5%,C18*5%),(C18*5%),E18))</f>
        <v>0</v>
      </c>
      <c r="L18" s="7">
        <f>'Huurinkomsten-lasten'!F20</f>
        <v>0</v>
      </c>
      <c r="N18">
        <f ca="1">YEARFRAC('Huurinkomsten-lasten'!H20,TODAY())</f>
        <v>124.41666666666667</v>
      </c>
      <c r="Q18" s="7">
        <f ca="1">IF(N18&gt;1,L18*80%,L18*50%)</f>
        <v>0</v>
      </c>
    </row>
    <row r="19" spans="1:17" x14ac:dyDescent="0.3">
      <c r="C19" s="7"/>
      <c r="E19" s="7"/>
      <c r="G19" s="8"/>
      <c r="H19" s="8"/>
      <c r="J19" s="7"/>
      <c r="L19" s="7"/>
      <c r="Q19" s="7"/>
    </row>
    <row r="20" spans="1:17" x14ac:dyDescent="0.3">
      <c r="A20">
        <v>1</v>
      </c>
      <c r="C20" s="7">
        <f>'Huurinkomsten-lasten'!L22</f>
        <v>0</v>
      </c>
      <c r="E20" s="7">
        <f>'Huurinkomsten-lasten'!N22</f>
        <v>0</v>
      </c>
      <c r="G20" s="8">
        <f t="shared" si="0"/>
        <v>0</v>
      </c>
      <c r="H20">
        <f ca="1">YEARFRAC('Huurinkomsten-lasten'!P22,TODAY())</f>
        <v>124.41666666666667</v>
      </c>
      <c r="J20" s="7">
        <f ca="1">IF(H20&gt;10,E20,IF(AND(G20&lt;5%,C20*5%),(C20*5%),E20))</f>
        <v>0</v>
      </c>
      <c r="L20" s="7">
        <f>'Huurinkomsten-lasten'!F22</f>
        <v>0</v>
      </c>
      <c r="N20">
        <f ca="1">YEARFRAC('Huurinkomsten-lasten'!H22,TODAY())</f>
        <v>124.41666666666667</v>
      </c>
      <c r="Q20" s="7">
        <f ca="1">IF(N20&gt;1,L20*80%,L20*50%)</f>
        <v>0</v>
      </c>
    </row>
    <row r="21" spans="1:17" x14ac:dyDescent="0.3">
      <c r="C21" s="7"/>
      <c r="E21" s="7"/>
      <c r="G21" s="8"/>
      <c r="H21" s="8"/>
      <c r="J21" s="7"/>
      <c r="L21" s="7"/>
      <c r="Q21" s="7"/>
    </row>
    <row r="22" spans="1:17" x14ac:dyDescent="0.3">
      <c r="A22">
        <v>1</v>
      </c>
      <c r="C22" s="7">
        <f>'Huurinkomsten-lasten'!L24</f>
        <v>0</v>
      </c>
      <c r="E22" s="7">
        <f>'Huurinkomsten-lasten'!N24</f>
        <v>0</v>
      </c>
      <c r="G22" s="8">
        <f t="shared" si="0"/>
        <v>0</v>
      </c>
      <c r="H22">
        <f ca="1">YEARFRAC('Huurinkomsten-lasten'!P24,TODAY())</f>
        <v>124.41666666666667</v>
      </c>
      <c r="J22" s="7">
        <f ca="1">IF(H22&gt;10,E22,IF(AND(G22&lt;5%,C22*5%),(C22*5%),E22))</f>
        <v>0</v>
      </c>
      <c r="L22" s="7">
        <f>'Huurinkomsten-lasten'!F24</f>
        <v>0</v>
      </c>
      <c r="N22">
        <f ca="1">YEARFRAC('Huurinkomsten-lasten'!H24,TODAY())</f>
        <v>124.41666666666667</v>
      </c>
      <c r="Q22" s="7">
        <f ca="1">IF(N22&gt;1,L22*80%,L22*50%)</f>
        <v>0</v>
      </c>
    </row>
    <row r="24" spans="1:17" x14ac:dyDescent="0.3">
      <c r="A24" t="s">
        <v>15</v>
      </c>
      <c r="C24" s="7">
        <f>C4+C6+C8+C10+C12+C14+C16+C18+C20+C22</f>
        <v>0</v>
      </c>
      <c r="D24" s="7"/>
      <c r="E24" s="7">
        <f>E4+E6+E8+E10+E12+E14+E16+E18+E20+E22</f>
        <v>0</v>
      </c>
      <c r="F24" s="7"/>
      <c r="G24" s="7">
        <f t="shared" ref="G24:Q24" si="1">G4+G6+G8+G10+G12+G14+G16+G18+G20+G22</f>
        <v>0</v>
      </c>
      <c r="H24" s="7"/>
      <c r="I24" s="7"/>
      <c r="J24" s="7" t="e">
        <f ca="1">J4+J6+J8+J10+J12+J14+J16+J18+J20+J22</f>
        <v>#VALUE!</v>
      </c>
      <c r="K24" s="7"/>
      <c r="L24" s="7">
        <f t="shared" si="1"/>
        <v>0</v>
      </c>
      <c r="M24" s="7"/>
      <c r="N24" s="7"/>
      <c r="O24" s="7"/>
      <c r="P24" s="7"/>
      <c r="Q24" s="7">
        <f t="shared" ca="1" si="1"/>
        <v>0</v>
      </c>
    </row>
    <row r="29" spans="1:17" x14ac:dyDescent="0.3">
      <c r="E29">
        <f>IF(E8=0,0,E8/C8)</f>
        <v>0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p:Policy xmlns:p="office.server.policy" id="" local="true">
  <p:Name>Team Document</p:Name>
  <p:Description/>
  <p:Statement/>
  <p:PolicyItems>
    <p:PolicyItem featureId="Microsoft.Office.RecordsManagement.PolicyFeatures.Expiration" staticId="0x0101002E0D91A678D2BD4799B692397119DE9405|632764120" UniqueId="0c01713a-2dc3-4fcd-9768-db79c41ccbaa">
      <p:Name>Retention</p:Name>
      <p:Description>Automatic scheduling of content for processing, and performing a retention action on content that has reached its due date.</p:Description>
      <p:CustomData>
        <Schedules nextStageId="2" default="false">
          <Schedule type="Default">
            <stages>
              <data stageId="1">
                <formula id="Microsoft.Office.RecordsManagement.PolicyFeatures.Expiration.Formula.BuiltIn">
                  <number>0</number>
                  <property>DispositionDate</property>
                  <propertyId>a27342e0-e792-4852-9388-a0b9f962da2f</propertyId>
                  <period>days</period>
                </formula>
                <action type="action" id="Microsoft.Office.RecordsManagement.PolicyFeatures.Expiration.Action.MoveToRecycleBin"/>
              </data>
            </stages>
          </Schedule>
          <Schedule type="Record">
            <stages/>
          </Schedule>
        </Schedules>
      </p:CustomData>
    </p:PolicyItem>
  </p:PolicyItems>
</p:Polic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c43c83-82f5-455b-8fe5-83c66f3f9693">
      <Value>3</Value>
      <Value>2</Value>
      <Value>1</Value>
    </TaxCatchAll>
    <i40b1a0c2339413c939e44d6e64ccc7e xmlns="92c43c83-82f5-455b-8fe5-83c66f3f9693">
      <Terms xmlns="http://schemas.microsoft.com/office/infopath/2007/PartnerControls">
        <TermInfo xmlns="http://schemas.microsoft.com/office/infopath/2007/PartnerControls">
          <TermName xmlns="http://schemas.microsoft.com/office/infopath/2007/PartnerControls">2-Confidential</TermName>
          <TermId xmlns="http://schemas.microsoft.com/office/infopath/2007/PartnerControls">51eba435-8d35-4d7d-ace7-bb1cb1c325a9</TermId>
        </TermInfo>
      </Terms>
    </i40b1a0c2339413c939e44d6e64ccc7e>
    <e5d73094479a4dacaa93f6fe03c812f5 xmlns="92c43c83-82f5-455b-8fe5-83c66f3f9693">
      <Terms xmlns="http://schemas.microsoft.com/office/infopath/2007/PartnerControls"/>
    </e5d73094479a4dacaa93f6fe03c812f5>
    <Year xmlns="92c43c83-82f5-455b-8fe5-83c66f3f9693" xsi:nil="true"/>
    <d6c8e9f457b0482d82d9ab47d661cb5b xmlns="92c43c83-82f5-455b-8fe5-83c66f3f9693">
      <Terms xmlns="http://schemas.microsoft.com/office/infopath/2007/PartnerControls"/>
    </d6c8e9f457b0482d82d9ab47d661cb5b>
    <o4b963a58a1a4e4abede04b6308f1274 xmlns="92c43c83-82f5-455b-8fe5-83c66f3f9693">
      <Terms xmlns="http://schemas.microsoft.com/office/infopath/2007/PartnerControls">
        <TermInfo xmlns="http://schemas.microsoft.com/office/infopath/2007/PartnerControls">
          <TermName xmlns="http://schemas.microsoft.com/office/infopath/2007/PartnerControls">1-Standard</TermName>
          <TermId xmlns="http://schemas.microsoft.com/office/infopath/2007/PartnerControls">146d1904-2be1-4161-90f7-2903a3f3d046</TermId>
        </TermInfo>
      </Terms>
    </o4b963a58a1a4e4abede04b6308f1274>
    <i4d3675f3b2d4b1cb7d0e4146fba2e5c xmlns="92c43c83-82f5-455b-8fe5-83c66f3f969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Administration (10 years)</TermName>
          <TermId xmlns="http://schemas.microsoft.com/office/infopath/2007/PartnerControls">a2875f8b-6564-4c43-8516-9658cb9e2d97</TermId>
        </TermInfo>
      </Terms>
    </i4d3675f3b2d4b1cb7d0e4146fba2e5c>
    <DispositionDate xmlns="92c43c83-82f5-455b-8fe5-83c66f3f9693" xsi:nil="true"/>
    <TaxCatchAllLabel xmlns="92c43c83-82f5-455b-8fe5-83c66f3f9693"/>
  </documentManagement>
</p:properties>
</file>

<file path=customXml/item3.xml><?xml version="1.0" encoding="utf-8"?>
<?mso-contentType ?>
<SharedContentType xmlns="Microsoft.SharePoint.Taxonomy.ContentTypeSync" SourceId="9145aeb5-2b56-474b-926a-cbde43ba5230" ContentTypeId="0x0101002E0D91A678D2BD4799B692397119DE940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eam Document" ma:contentTypeID="0x0101002E0D91A678D2BD4799B692397119DE9405008EDE851274EE8C4AB76545960D7ABC08" ma:contentTypeVersion="20" ma:contentTypeDescription="" ma:contentTypeScope="" ma:versionID="78ebf240698a02844e8fd7461beee291">
  <xsd:schema xmlns:xsd="http://www.w3.org/2001/XMLSchema" xmlns:xs="http://www.w3.org/2001/XMLSchema" xmlns:p="http://schemas.microsoft.com/office/2006/metadata/properties" xmlns:ns1="http://schemas.microsoft.com/sharepoint/v3" xmlns:ns2="92c43c83-82f5-455b-8fe5-83c66f3f9693" targetNamespace="http://schemas.microsoft.com/office/2006/metadata/properties" ma:root="true" ma:fieldsID="03ab991427d639a40790336ff7cbfa21" ns1:_="" ns2:_="">
    <xsd:import namespace="http://schemas.microsoft.com/sharepoint/v3"/>
    <xsd:import namespace="92c43c83-82f5-455b-8fe5-83c66f3f9693"/>
    <xsd:element name="properties">
      <xsd:complexType>
        <xsd:sequence>
          <xsd:element name="documentManagement">
            <xsd:complexType>
              <xsd:all>
                <xsd:element ref="ns2:DispositionDate" minOccurs="0"/>
                <xsd:element ref="ns2:Year" minOccurs="0"/>
                <xsd:element ref="ns2:o4b963a58a1a4e4abede04b6308f1274" minOccurs="0"/>
                <xsd:element ref="ns2:TaxCatchAll" minOccurs="0"/>
                <xsd:element ref="ns2:TaxCatchAllLabel" minOccurs="0"/>
                <xsd:element ref="ns2:i40b1a0c2339413c939e44d6e64ccc7e" minOccurs="0"/>
                <xsd:element ref="ns2:i4d3675f3b2d4b1cb7d0e4146fba2e5c" minOccurs="0"/>
                <xsd:element ref="ns2:d6c8e9f457b0482d82d9ab47d661cb5b" minOccurs="0"/>
                <xsd:element ref="ns2:e5d73094479a4dacaa93f6fe03c812f5" minOccurs="0"/>
                <xsd:element ref="ns1:_dlc_Exempt" minOccurs="0"/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2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3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4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43c83-82f5-455b-8fe5-83c66f3f9693" elementFormDefault="qualified">
    <xsd:import namespace="http://schemas.microsoft.com/office/2006/documentManagement/types"/>
    <xsd:import namespace="http://schemas.microsoft.com/office/infopath/2007/PartnerControls"/>
    <xsd:element name="DispositionDate" ma:index="4" nillable="true" ma:displayName="Disposition Date" ma:description="Note: Documents will be automatically deleted ON this date." ma:format="DateOnly" ma:internalName="DispositionDate">
      <xsd:simpleType>
        <xsd:restriction base="dms:DateTime"/>
      </xsd:simpleType>
    </xsd:element>
    <xsd:element name="Year" ma:index="5" nillable="true" ma:displayName="Year" ma:format="Dropdown" ma:internalName="Year" ma:readOnly="false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</xsd:restriction>
      </xsd:simpleType>
    </xsd:element>
    <xsd:element name="o4b963a58a1a4e4abede04b6308f1274" ma:index="8" nillable="true" ma:taxonomy="true" ma:internalName="o4b963a58a1a4e4abede04b6308f1274" ma:taxonomyFieldName="Integrity" ma:displayName="Integrity" ma:default="6;## To be classified|5db3b5d6-deff-4d8f-95c0-2d42470888ec" ma:fieldId="{84b963a5-8a1a-4e4a-bede-04b6308f1274}" ma:sspId="9145aeb5-2b56-474b-926a-cbde43ba5230" ma:termSetId="9c6737d6-5f18-471c-81e7-dbece8bed9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d1f03b94-38e3-48dc-967e-8a41d0552bed}" ma:internalName="TaxCatchAll" ma:readOnly="false" ma:showField="CatchAllData" ma:web="7b53b655-0a1b-4fdf-b8ed-2b9249596a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d1f03b94-38e3-48dc-967e-8a41d0552bed}" ma:internalName="TaxCatchAllLabel" ma:readOnly="false" ma:showField="CatchAllDataLabel" ma:web="7b53b655-0a1b-4fdf-b8ed-2b9249596a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40b1a0c2339413c939e44d6e64ccc7e" ma:index="12" nillable="true" ma:taxonomy="true" ma:internalName="i40b1a0c2339413c939e44d6e64ccc7e" ma:taxonomyFieldName="Confidentiality" ma:displayName="Confidentiality" ma:default="5;## To be classified|c0658882-5aa9-4756-820d-154d64fbba29" ma:fieldId="{240b1a0c-2339-413c-939e-44d6e64ccc7e}" ma:sspId="9145aeb5-2b56-474b-926a-cbde43ba5230" ma:termSetId="9d717675-1715-4be1-a936-beddb65fa2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4d3675f3b2d4b1cb7d0e4146fba2e5c" ma:index="13" nillable="true" ma:taxonomy="true" ma:internalName="i4d3675f3b2d4b1cb7d0e4146fba2e5c" ma:taxonomyFieldName="Retention" ma:displayName="Retention" ma:default="7;## To be determined|1feeb151-0979-467b-ab24-49b4e893faf6" ma:fieldId="{24d3675f-3b2d-4b1c-b7d0-e4146fba2e5c}" ma:sspId="9145aeb5-2b56-474b-926a-cbde43ba5230" ma:termSetId="c003b24b-e651-4691-877a-6bcb39972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c8e9f457b0482d82d9ab47d661cb5b" ma:index="17" nillable="true" ma:taxonomy="true" ma:internalName="d6c8e9f457b0482d82d9ab47d661cb5b" ma:taxonomyFieldName="CostCenter" ma:displayName="Cost Center" ma:readOnly="false" ma:fieldId="{d6c8e9f4-57b0-482d-82d9-ab47d661cb5b}" ma:sspId="9145aeb5-2b56-474b-926a-cbde43ba5230" ma:termSetId="30be289d-d5af-4c00-837b-818a440f875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d73094479a4dacaa93f6fe03c812f5" ma:index="20" nillable="true" ma:taxonomy="true" ma:internalName="e5d73094479a4dacaa93f6fe03c812f5" ma:taxonomyFieldName="Month" ma:displayName="Month" ma:readOnly="false" ma:fieldId="{e5d73094-479a-4dac-aa93-f6fe03c812f5}" ma:sspId="9145aeb5-2b56-474b-926a-cbde43ba5230" ma:termSetId="eefcd382-16d4-43b5-b277-e7f1181e8b9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Props1.xml><?xml version="1.0" encoding="utf-8"?>
<ds:datastoreItem xmlns:ds="http://schemas.openxmlformats.org/officeDocument/2006/customXml" ds:itemID="{771A5E09-8F4A-44CA-9708-DFBF75F00EE5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9F6D87A2-DE03-4CB2-982B-2FA8ADB4DF5E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92c43c83-82f5-455b-8fe5-83c66f3f9693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BDB8D4D-F837-444C-B57F-6E8A4BE89E1F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C893EEF-2542-4D48-B8AC-F53BF246BC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c43c83-82f5-455b-8fe5-83c66f3f96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12D1C83-A7F0-4B0D-BBE6-8B5CB0EFD7CD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7036F500-5CE3-4946-8935-BA7D8A770A5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Huurinkomsten-lasten</vt:lpstr>
      <vt:lpstr>Sheet2</vt:lpstr>
    </vt:vector>
  </TitlesOfParts>
  <Company>NIBC Bank 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Arjan Buitenhuis</dc:creator>
  <cp:lastModifiedBy>Antonio van Wijk</cp:lastModifiedBy>
  <cp:lastPrinted>2017-06-19T09:47:31Z</cp:lastPrinted>
  <dcterms:created xsi:type="dcterms:W3CDTF">2017-02-24T13:29:31Z</dcterms:created>
  <dcterms:modified xsi:type="dcterms:W3CDTF">2024-05-30T14:13:41Z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0x0101002E0D91A678D2BD4799B692397119DE9405008EDE851274EE8C4AB76545960D7ABC08</vt:lpwstr>
  </property>
  <property fmtid="{D5CDD505-2E9C-101B-9397-08002B2CF9AE}" pid="3" name="_dlc_policyId">
    <vt:lpwstr>0x0101002E0D91A678D2BD4799B692397119DE9405|632764120</vt:lpwstr>
  </property>
  <property fmtid="{D5CDD505-2E9C-101B-9397-08002B2CF9AE}" pid="4" name="ItemRetentionFormula">
    <vt:lpwstr>&lt;formula id="Microsoft.Office.RecordsManagement.PolicyFeatures.Expiration.Formula.BuiltIn"&gt;&lt;number&gt;0&lt;/number&gt;&lt;property&gt;DispositionDate&lt;/property&gt;&lt;propertyId&gt;a27342e0-e792-4852-9388-a0b9f962da2f&lt;/propertyId&gt;&lt;period&gt;days&lt;/period&gt;&lt;/formula&gt;</vt:lpwstr>
  </property>
  <property fmtid="{D5CDD505-2E9C-101B-9397-08002B2CF9AE}" pid="5" name="Confidentiality">
    <vt:lpwstr>1;#2-Confidential|51eba435-8d35-4d7d-ace7-bb1cb1c325a9</vt:lpwstr>
  </property>
  <property fmtid="{D5CDD505-2E9C-101B-9397-08002B2CF9AE}" pid="6" name="Month">
    <vt:lpwstr/>
  </property>
  <property fmtid="{D5CDD505-2E9C-101B-9397-08002B2CF9AE}" pid="7" name="CostCenter">
    <vt:lpwstr/>
  </property>
  <property fmtid="{D5CDD505-2E9C-101B-9397-08002B2CF9AE}" pid="8" name="Integrity">
    <vt:lpwstr>2;#1-Standard|146d1904-2be1-4161-90f7-2903a3f3d046</vt:lpwstr>
  </property>
  <property fmtid="{D5CDD505-2E9C-101B-9397-08002B2CF9AE}" pid="9" name="Retention">
    <vt:lpwstr>3;#Administration (10 years)|a2875f8b-6564-4c43-8516-9658cb9e2d97</vt:lpwstr>
  </property>
</Properties>
</file>